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4年黄山市黟县教师招聘拟入围专业测试人员名单" sheetId="1" r:id="rId1"/>
  </sheets>
  <definedNames>
    <definedName name="_xlfn.IFERROR" hidden="1">#NAME?</definedName>
    <definedName name="_xlnm.Print_Titles" localSheetId="0">'2024年黄山市黟县教师招聘拟入围专业测试人员名单'!$1:$2</definedName>
  </definedNames>
  <calcPr fullCalcOnLoad="1"/>
</workbook>
</file>

<file path=xl/sharedStrings.xml><?xml version="1.0" encoding="utf-8"?>
<sst xmlns="http://schemas.openxmlformats.org/spreadsheetml/2006/main" count="26" uniqueCount="14">
  <si>
    <t>岗位代码</t>
  </si>
  <si>
    <t>岗位名称</t>
  </si>
  <si>
    <t>学科专业知识成绩</t>
  </si>
  <si>
    <t>教育综合知识成绩</t>
  </si>
  <si>
    <t>笔试成绩</t>
  </si>
  <si>
    <t>政策加分</t>
  </si>
  <si>
    <t>招聘单位</t>
  </si>
  <si>
    <t>笔试合成总成绩</t>
  </si>
  <si>
    <t>准考证号</t>
  </si>
  <si>
    <r>
      <t>2024</t>
    </r>
    <r>
      <rPr>
        <sz val="16"/>
        <rFont val="宋体"/>
        <family val="0"/>
      </rPr>
      <t>年黄山市黟县中小学教师招聘拟入围专业测试人员名单</t>
    </r>
  </si>
  <si>
    <t>黟县教育局</t>
  </si>
  <si>
    <t>初中英语</t>
  </si>
  <si>
    <t>初中语文</t>
  </si>
  <si>
    <t>初中历史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</si>
</sst>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5.7109375" style="1" customWidth="1"/>
    <col min="2" max="2" width="14.00390625" style="1" customWidth="1"/>
    <col min="3" max="3" width="13.8515625" style="1" customWidth="1"/>
    <col min="4" max="4" width="11.421875" style="1" customWidth="1"/>
    <col min="5" max="5" width="14.7109375" style="1" customWidth="1"/>
    <col min="6" max="6" width="15.8515625" style="1" customWidth="1"/>
    <col min="7" max="7" width="13.140625" style="2" customWidth="1"/>
    <col min="8" max="8" width="10.7109375" style="2" customWidth="1"/>
    <col min="9" max="9" width="18.00390625" style="2" customWidth="1"/>
    <col min="10" max="16384" width="9.140625" style="1" customWidth="1"/>
  </cols>
  <sheetData>
    <row r="1" spans="1:9" ht="28.5" customHeight="1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s="5" customFormat="1" ht="36" customHeight="1" thickBot="1">
      <c r="A2" s="3" t="s">
        <v>8</v>
      </c>
      <c r="B2" s="3" t="s">
        <v>0</v>
      </c>
      <c r="C2" s="3" t="s">
        <v>6</v>
      </c>
      <c r="D2" s="3" t="s">
        <v>1</v>
      </c>
      <c r="E2" s="3" t="s">
        <v>3</v>
      </c>
      <c r="F2" s="3" t="s">
        <v>2</v>
      </c>
      <c r="G2" s="4" t="s">
        <v>4</v>
      </c>
      <c r="H2" s="4" t="s">
        <v>5</v>
      </c>
      <c r="I2" s="4" t="s">
        <v>7</v>
      </c>
    </row>
    <row r="3" spans="1:9" ht="17.25" customHeight="1">
      <c r="A3" s="9" t="str">
        <f>"243410022312"</f>
        <v>243410022312</v>
      </c>
      <c r="B3" s="10" t="str">
        <f>"34102301"</f>
        <v>34102301</v>
      </c>
      <c r="C3" s="6" t="s">
        <v>10</v>
      </c>
      <c r="D3" s="10" t="s">
        <v>11</v>
      </c>
      <c r="E3" s="11">
        <v>89</v>
      </c>
      <c r="F3" s="10">
        <v>93.5</v>
      </c>
      <c r="G3" s="10">
        <f aca="true" t="shared" si="0" ref="G3:G10">E3*0.4+F3*0.6</f>
        <v>91.7</v>
      </c>
      <c r="H3" s="10">
        <v>0</v>
      </c>
      <c r="I3" s="12">
        <f aca="true" t="shared" si="1" ref="I3:I10">G3+H3</f>
        <v>91.7</v>
      </c>
    </row>
    <row r="4" spans="1:9" ht="17.25" customHeight="1">
      <c r="A4" s="13" t="str">
        <f>"243410022327"</f>
        <v>243410022327</v>
      </c>
      <c r="B4" s="14" t="str">
        <f>"34102301"</f>
        <v>34102301</v>
      </c>
      <c r="C4" s="7" t="s">
        <v>10</v>
      </c>
      <c r="D4" s="14" t="s">
        <v>11</v>
      </c>
      <c r="E4" s="15">
        <v>70.5</v>
      </c>
      <c r="F4" s="14">
        <v>84.5</v>
      </c>
      <c r="G4" s="14">
        <f t="shared" si="0"/>
        <v>78.9</v>
      </c>
      <c r="H4" s="14">
        <v>0</v>
      </c>
      <c r="I4" s="16">
        <f t="shared" si="1"/>
        <v>78.9</v>
      </c>
    </row>
    <row r="5" spans="1:9" ht="17.25" customHeight="1" thickBot="1">
      <c r="A5" s="13" t="str">
        <f>"243410022313"</f>
        <v>243410022313</v>
      </c>
      <c r="B5" s="14" t="str">
        <f>"34102301"</f>
        <v>34102301</v>
      </c>
      <c r="C5" s="7" t="s">
        <v>10</v>
      </c>
      <c r="D5" s="14" t="s">
        <v>11</v>
      </c>
      <c r="E5" s="15">
        <v>85</v>
      </c>
      <c r="F5" s="14">
        <v>74</v>
      </c>
      <c r="G5" s="14">
        <f t="shared" si="0"/>
        <v>78.4</v>
      </c>
      <c r="H5" s="14">
        <v>0</v>
      </c>
      <c r="I5" s="16">
        <f t="shared" si="1"/>
        <v>78.4</v>
      </c>
    </row>
    <row r="6" spans="1:9" ht="17.25" customHeight="1">
      <c r="A6" s="9" t="str">
        <f>"243410021715"</f>
        <v>243410021715</v>
      </c>
      <c r="B6" s="10" t="str">
        <f>"34102302"</f>
        <v>34102302</v>
      </c>
      <c r="C6" s="6" t="s">
        <v>10</v>
      </c>
      <c r="D6" s="10" t="s">
        <v>12</v>
      </c>
      <c r="E6" s="11">
        <v>70</v>
      </c>
      <c r="F6" s="10">
        <v>77.5</v>
      </c>
      <c r="G6" s="10">
        <f t="shared" si="0"/>
        <v>74.5</v>
      </c>
      <c r="H6" s="10">
        <v>0</v>
      </c>
      <c r="I6" s="12">
        <f t="shared" si="1"/>
        <v>74.5</v>
      </c>
    </row>
    <row r="7" spans="1:9" ht="17.25" customHeight="1">
      <c r="A7" s="13" t="str">
        <f>"243410021711"</f>
        <v>243410021711</v>
      </c>
      <c r="B7" s="14" t="str">
        <f>"34102302"</f>
        <v>34102302</v>
      </c>
      <c r="C7" s="7" t="s">
        <v>10</v>
      </c>
      <c r="D7" s="14" t="s">
        <v>12</v>
      </c>
      <c r="E7" s="15">
        <v>60</v>
      </c>
      <c r="F7" s="14">
        <v>73.5</v>
      </c>
      <c r="G7" s="14">
        <f t="shared" si="0"/>
        <v>68.1</v>
      </c>
      <c r="H7" s="14">
        <v>0</v>
      </c>
      <c r="I7" s="16">
        <f t="shared" si="1"/>
        <v>68.1</v>
      </c>
    </row>
    <row r="8" spans="1:9" ht="17.25" customHeight="1" thickBot="1">
      <c r="A8" s="13" t="str">
        <f>"243410021718"</f>
        <v>243410021718</v>
      </c>
      <c r="B8" s="14" t="str">
        <f>"34102302"</f>
        <v>34102302</v>
      </c>
      <c r="C8" s="7" t="s">
        <v>10</v>
      </c>
      <c r="D8" s="14" t="s">
        <v>12</v>
      </c>
      <c r="E8" s="15">
        <v>67.5</v>
      </c>
      <c r="F8" s="14">
        <v>68</v>
      </c>
      <c r="G8" s="14">
        <f t="shared" si="0"/>
        <v>67.8</v>
      </c>
      <c r="H8" s="14">
        <v>0</v>
      </c>
      <c r="I8" s="16">
        <f t="shared" si="1"/>
        <v>67.8</v>
      </c>
    </row>
    <row r="9" spans="1:9" ht="17.25" customHeight="1">
      <c r="A9" s="9" t="str">
        <f>"243410020329"</f>
        <v>243410020329</v>
      </c>
      <c r="B9" s="10" t="str">
        <f>"34102303"</f>
        <v>34102303</v>
      </c>
      <c r="C9" s="6" t="s">
        <v>10</v>
      </c>
      <c r="D9" s="10" t="s">
        <v>13</v>
      </c>
      <c r="E9" s="11">
        <v>83.5</v>
      </c>
      <c r="F9" s="10">
        <v>93.5</v>
      </c>
      <c r="G9" s="10">
        <f t="shared" si="0"/>
        <v>89.5</v>
      </c>
      <c r="H9" s="10">
        <v>0</v>
      </c>
      <c r="I9" s="12">
        <f t="shared" si="1"/>
        <v>89.5</v>
      </c>
    </row>
    <row r="10" spans="1:9" ht="17.25" customHeight="1" thickBot="1">
      <c r="A10" s="17" t="str">
        <f>"243410020330"</f>
        <v>243410020330</v>
      </c>
      <c r="B10" s="18" t="str">
        <f>"34102303"</f>
        <v>34102303</v>
      </c>
      <c r="C10" s="19" t="s">
        <v>10</v>
      </c>
      <c r="D10" s="18" t="s">
        <v>13</v>
      </c>
      <c r="E10" s="20">
        <v>70</v>
      </c>
      <c r="F10" s="18">
        <v>91.5</v>
      </c>
      <c r="G10" s="18">
        <f t="shared" si="0"/>
        <v>82.9</v>
      </c>
      <c r="H10" s="18">
        <v>0</v>
      </c>
      <c r="I10" s="21">
        <f t="shared" si="1"/>
        <v>82.9</v>
      </c>
    </row>
  </sheetData>
  <sheetProtection/>
  <mergeCells count="1">
    <mergeCell ref="A1:I1"/>
  </mergeCells>
  <conditionalFormatting sqref="A3:A10">
    <cfRule type="expression" priority="3" dxfId="0">
      <formula>AND(SUMPRODUCT(_xlfn.IFERROR(1*(($G$1:$G$65536&amp;"x")=(A3&amp;"x")),0))&gt;1,NOT(ISBLANK(A3)))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2023-04-14T03:17:30Z</cp:lastPrinted>
  <dcterms:created xsi:type="dcterms:W3CDTF">2021-04-17T08:26:18Z</dcterms:created>
  <dcterms:modified xsi:type="dcterms:W3CDTF">2024-04-15T08:44:55Z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